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<sst xmlns="http://schemas.openxmlformats.org/spreadsheetml/2006/main" count="27" uniqueCount="25">
  <si>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:</t>
  </si>
  <si>
    <t>: Dry</t>
  </si>
  <si>
    <t xml:space="preserve"> Wet</t>
  </si>
  <si>
    <t>:Vapour</t>
  </si>
  <si>
    <t xml:space="preserve"> Relat</t>
  </si>
  <si>
    <t xml:space="preserve">  Dew</t>
  </si>
  <si>
    <t>: Bulb</t>
  </si>
  <si>
    <t xml:space="preserve"> Bulb</t>
  </si>
  <si>
    <t xml:space="preserve">:Press </t>
  </si>
  <si>
    <t xml:space="preserve"> Humid </t>
  </si>
  <si>
    <t xml:space="preserve"> Point</t>
  </si>
  <si>
    <t>:   C</t>
  </si>
  <si>
    <t xml:space="preserve">   C</t>
  </si>
  <si>
    <t>: mb</t>
  </si>
  <si>
    <t xml:space="preserve">   %</t>
  </si>
  <si>
    <t>E DRY</t>
  </si>
  <si>
    <t xml:space="preserve"> E WET</t>
  </si>
  <si>
    <t>Examples:</t>
  </si>
  <si>
    <t>Relative Humidity &amp; Dew Point Calculator</t>
  </si>
  <si>
    <t xml:space="preserve">Colin Prior  </t>
  </si>
  <si>
    <t>www.halesowenweather.co.uk</t>
  </si>
  <si>
    <t>Instructions:</t>
  </si>
  <si>
    <t>Type Dry Bulb and Wet Bulb Temperatures into the yellow cells A10 and B10</t>
  </si>
  <si>
    <t>The calculated Relative Humidity and Dew Point appear in green cells D10 and E10</t>
  </si>
  <si>
    <t>used in working out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</si>
</sst>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 ;[Red]\-0.0\ "/>
  </numFmts>
  <fonts count="14">
    <font>
      <sz val="10"/>
      <name val="Arial"/>
      <family val="0"/>
    </font>
    <font>
      <sz val="12"/>
      <name val="LinePrinter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23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3" fillId="0" borderId="0" xfId="20" applyFont="1" applyBorder="1">
      <alignment/>
      <protection/>
    </xf>
    <xf numFmtId="164" fontId="4" fillId="0" borderId="0" xfId="20" applyFont="1" applyBorder="1">
      <alignment/>
      <protection/>
    </xf>
    <xf numFmtId="164" fontId="4" fillId="2" borderId="0" xfId="20" applyFont="1" applyFill="1" applyBorder="1">
      <alignment/>
      <protection/>
    </xf>
    <xf numFmtId="164" fontId="4" fillId="3" borderId="0" xfId="20" applyFont="1" applyFill="1" applyBorder="1">
      <alignment/>
      <protection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4" fontId="5" fillId="0" borderId="0" xfId="20" applyFont="1" applyBorder="1" applyAlignment="1">
      <alignment horizontal="center"/>
      <protection/>
    </xf>
    <xf numFmtId="164" fontId="5" fillId="0" borderId="0" xfId="20" applyFont="1" applyBorder="1">
      <alignment/>
      <protection/>
    </xf>
    <xf numFmtId="164" fontId="4" fillId="0" borderId="0" xfId="0" applyNumberFormat="1" applyFont="1" applyBorder="1" applyAlignment="1">
      <alignment horizontal="center"/>
    </xf>
    <xf numFmtId="164" fontId="4" fillId="0" borderId="0" xfId="20" applyFont="1" applyBorder="1" applyAlignment="1">
      <alignment horizontal="center"/>
      <protection/>
    </xf>
    <xf numFmtId="0" fontId="3" fillId="0" borderId="0" xfId="0" applyFont="1" applyAlignment="1">
      <alignment/>
    </xf>
    <xf numFmtId="164" fontId="6" fillId="0" borderId="0" xfId="20" applyFont="1" applyBorder="1">
      <alignment/>
      <protection/>
    </xf>
    <xf numFmtId="164" fontId="7" fillId="0" borderId="0" xfId="20" applyFont="1" applyBorder="1">
      <alignment/>
      <protection/>
    </xf>
    <xf numFmtId="0" fontId="7" fillId="0" borderId="0" xfId="0" applyFont="1" applyAlignment="1">
      <alignment/>
    </xf>
    <xf numFmtId="15" fontId="7" fillId="0" borderId="0" xfId="0" applyNumberFormat="1" applyFont="1" applyAlignment="1">
      <alignment/>
    </xf>
    <xf numFmtId="0" fontId="8" fillId="0" borderId="0" xfId="19" applyFont="1" applyAlignment="1">
      <alignment/>
    </xf>
    <xf numFmtId="164" fontId="9" fillId="0" borderId="0" xfId="20" applyFont="1" applyBorder="1">
      <alignment/>
      <protection/>
    </xf>
    <xf numFmtId="164" fontId="4" fillId="2" borderId="1" xfId="20" applyFont="1" applyFill="1" applyBorder="1">
      <alignment/>
      <protection/>
    </xf>
    <xf numFmtId="164" fontId="4" fillId="2" borderId="2" xfId="20" applyFont="1" applyFill="1" applyBorder="1">
      <alignment/>
      <protection/>
    </xf>
    <xf numFmtId="164" fontId="4" fillId="3" borderId="2" xfId="20" applyFont="1" applyFill="1" applyBorder="1">
      <alignment/>
      <protection/>
    </xf>
    <xf numFmtId="164" fontId="4" fillId="2" borderId="3" xfId="20" applyFont="1" applyFill="1" applyBorder="1">
      <alignment/>
      <protection/>
    </xf>
    <xf numFmtId="164" fontId="4" fillId="0" borderId="3" xfId="20" applyFont="1" applyBorder="1">
      <alignment/>
      <protection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4" fontId="11" fillId="3" borderId="5" xfId="20" applyFont="1" applyFill="1" applyBorder="1" applyAlignment="1">
      <alignment horizontal="center"/>
      <protection/>
    </xf>
    <xf numFmtId="164" fontId="11" fillId="3" borderId="5" xfId="0" applyNumberFormat="1" applyFont="1" applyFill="1" applyBorder="1" applyAlignment="1">
      <alignment horizontal="center"/>
    </xf>
    <xf numFmtId="164" fontId="12" fillId="0" borderId="2" xfId="20" applyFont="1" applyBorder="1">
      <alignment/>
      <protection/>
    </xf>
    <xf numFmtId="164" fontId="12" fillId="0" borderId="6" xfId="20" applyFont="1" applyBorder="1">
      <alignment/>
      <protection/>
    </xf>
    <xf numFmtId="164" fontId="12" fillId="0" borderId="0" xfId="20" applyFont="1" applyBorder="1">
      <alignment/>
      <protection/>
    </xf>
    <xf numFmtId="164" fontId="12" fillId="0" borderId="7" xfId="20" applyFont="1" applyBorder="1">
      <alignment/>
      <protection/>
    </xf>
    <xf numFmtId="164" fontId="13" fillId="0" borderId="0" xfId="20" applyFont="1" applyBorder="1">
      <alignment/>
      <protection/>
    </xf>
    <xf numFmtId="164" fontId="12" fillId="0" borderId="5" xfId="20" applyFont="1" applyBorder="1">
      <alignment/>
      <protection/>
    </xf>
    <xf numFmtId="164" fontId="12" fillId="0" borderId="8" xfId="20" applyFont="1" applyBorder="1">
      <alignment/>
      <protection/>
    </xf>
    <xf numFmtId="164" fontId="12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may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esowenweather.co.u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1.7109375" style="13" customWidth="1"/>
    <col min="2" max="2" width="12.140625" style="13" customWidth="1"/>
    <col min="3" max="3" width="10.57421875" style="13" customWidth="1"/>
    <col min="4" max="4" width="12.421875" style="13" customWidth="1"/>
    <col min="5" max="5" width="14.7109375" style="13" customWidth="1"/>
    <col min="6" max="6" width="8.421875" style="13" customWidth="1"/>
    <col min="7" max="7" width="9.8515625" style="13" customWidth="1"/>
    <col min="8" max="16384" width="9.140625" style="13" customWidth="1"/>
  </cols>
  <sheetData>
    <row r="1" s="1" customFormat="1" ht="14.25"/>
    <row r="2" s="14" customFormat="1" ht="18">
      <c r="A2" s="14" t="s">
        <v>18</v>
      </c>
    </row>
    <row r="3" spans="1:9" s="1" customFormat="1" ht="18.75" customHeight="1">
      <c r="A3" s="1" t="s">
        <v>0</v>
      </c>
      <c r="C3" s="2"/>
      <c r="I3" s="2"/>
    </row>
    <row r="4" s="1" customFormat="1" ht="15" thickBot="1">
      <c r="A4" s="1" t="s">
        <v>0</v>
      </c>
    </row>
    <row r="5" spans="1:11" s="1" customFormat="1" ht="14.25">
      <c r="A5" s="20" t="s">
        <v>1</v>
      </c>
      <c r="B5" s="21" t="s">
        <v>2</v>
      </c>
      <c r="C5" s="29" t="s">
        <v>3</v>
      </c>
      <c r="D5" s="22" t="s">
        <v>4</v>
      </c>
      <c r="E5" s="22" t="s">
        <v>5</v>
      </c>
      <c r="F5" s="29" t="s">
        <v>15</v>
      </c>
      <c r="G5" s="30" t="s">
        <v>16</v>
      </c>
      <c r="J5" s="2"/>
      <c r="K5" s="2"/>
    </row>
    <row r="6" spans="1:11" s="1" customFormat="1" ht="14.25">
      <c r="A6" s="23" t="s">
        <v>6</v>
      </c>
      <c r="B6" s="3" t="s">
        <v>7</v>
      </c>
      <c r="C6" s="31" t="s">
        <v>8</v>
      </c>
      <c r="D6" s="4" t="s">
        <v>9</v>
      </c>
      <c r="E6" s="4" t="s">
        <v>10</v>
      </c>
      <c r="F6" s="31"/>
      <c r="G6" s="32"/>
      <c r="J6" s="2"/>
      <c r="K6" s="2"/>
    </row>
    <row r="7" spans="1:11" s="1" customFormat="1" ht="14.25">
      <c r="A7" s="23" t="s">
        <v>11</v>
      </c>
      <c r="B7" s="3" t="s">
        <v>12</v>
      </c>
      <c r="C7" s="31" t="s">
        <v>13</v>
      </c>
      <c r="D7" s="4" t="s">
        <v>14</v>
      </c>
      <c r="E7" s="4" t="s">
        <v>12</v>
      </c>
      <c r="F7" s="33" t="s">
        <v>24</v>
      </c>
      <c r="G7" s="32"/>
      <c r="J7" s="2"/>
      <c r="K7" s="2"/>
    </row>
    <row r="8" spans="1:11" s="1" customFormat="1" ht="14.25">
      <c r="A8" s="24"/>
      <c r="B8" s="2"/>
      <c r="C8" s="31"/>
      <c r="D8" s="2"/>
      <c r="E8" s="2"/>
      <c r="F8" s="31"/>
      <c r="G8" s="32"/>
      <c r="J8" s="2"/>
      <c r="K8" s="2"/>
    </row>
    <row r="9" spans="1:7" s="6" customFormat="1" ht="15.75" thickBot="1">
      <c r="A9" s="25">
        <v>5</v>
      </c>
      <c r="B9" s="26">
        <v>0.4</v>
      </c>
      <c r="C9" s="36">
        <f>IF(B9&gt;=0,G9-(0.000799*1000*(A9-B9)),G9-(0.00072*1000*(A9-B9)))</f>
        <v>2.6115428493475825</v>
      </c>
      <c r="D9" s="27">
        <f>100*(C9/F9)</f>
        <v>29.9499653450648</v>
      </c>
      <c r="E9" s="28">
        <f>239*LN(C9/6.107)/(17.38-LN(C9/6.107))</f>
        <v>-11.137400457344112</v>
      </c>
      <c r="F9" s="34">
        <f>6.107*EXP(17.38*(A9/(239+A9)))</f>
        <v>8.719685713352307</v>
      </c>
      <c r="G9" s="35">
        <f>IF(B9&gt;=0,6.107*EXP(17.38*(B9/(239+B9))),6.107*EXP(22.44*(B9/(272.4+B9))))</f>
        <v>6.286942849347582</v>
      </c>
    </row>
    <row r="10" spans="1:11" s="1" customFormat="1" ht="14.25">
      <c r="A10" s="2"/>
      <c r="B10" s="2"/>
      <c r="D10" s="2"/>
      <c r="E10" s="2"/>
      <c r="J10" s="2"/>
      <c r="K10" s="2"/>
    </row>
    <row r="11" s="19" customFormat="1" ht="12.75">
      <c r="A11" s="19" t="s">
        <v>21</v>
      </c>
    </row>
    <row r="12" s="19" customFormat="1" ht="12.75">
      <c r="A12" s="19" t="s">
        <v>22</v>
      </c>
    </row>
    <row r="13" s="19" customFormat="1" ht="12.75">
      <c r="A13" s="19" t="s">
        <v>23</v>
      </c>
    </row>
    <row r="14" s="19" customFormat="1" ht="12.75"/>
    <row r="15" spans="1:11" s="1" customFormat="1" ht="14.25">
      <c r="A15" s="2"/>
      <c r="B15" s="2"/>
      <c r="D15" s="2"/>
      <c r="E15" s="2"/>
      <c r="J15" s="2"/>
      <c r="K15" s="2"/>
    </row>
    <row r="16" s="7" customFormat="1" ht="14.25">
      <c r="A16" s="7" t="s">
        <v>17</v>
      </c>
    </row>
    <row r="17" spans="1:11" s="10" customFormat="1" ht="14.25">
      <c r="A17" s="8">
        <v>5.5</v>
      </c>
      <c r="B17" s="8">
        <v>4.4</v>
      </c>
      <c r="C17" s="8">
        <f>IF(B17&gt;=0,G17-(0.000799*1000*(A17-B17)),G17-(0.00072*1000*(A17-B17)))</f>
        <v>7.48243472135519</v>
      </c>
      <c r="D17" s="9">
        <f>100*(C17/F17)</f>
        <v>82.87484871826796</v>
      </c>
      <c r="E17" s="8">
        <f>239*LN(C17/6.107)/(17.38-LN(C17/6.107))</f>
        <v>2.826258579294731</v>
      </c>
      <c r="F17" s="10">
        <f>6.107*EXP(17.38*(A17/(239+A17)))</f>
        <v>9.028595330281249</v>
      </c>
      <c r="G17" s="10">
        <f>IF(B17&gt;=0,6.107*EXP(17.38*(B17/(239+B17))),6.107*EXP(22.44*(B17/(272.4+B17))))</f>
        <v>8.36133472135519</v>
      </c>
      <c r="I17" s="8"/>
      <c r="J17" s="9"/>
      <c r="K17" s="8"/>
    </row>
    <row r="18" spans="1:11" s="10" customFormat="1" ht="14.25">
      <c r="A18" s="8">
        <v>9.2</v>
      </c>
      <c r="B18" s="8">
        <v>8.8</v>
      </c>
      <c r="C18" s="8">
        <f>IF(B18&gt;=0,G18-(0.000799*1000*(A18-B18)),G18-(0.00072*1000*(A18-B18)))</f>
        <v>11.001215146425341</v>
      </c>
      <c r="D18" s="9">
        <f>100*(C18/F18)</f>
        <v>94.5867937169483</v>
      </c>
      <c r="E18" s="8">
        <f>239*LN(C18/6.107)/(17.38-LN(C18/6.107))</f>
        <v>8.377383574099643</v>
      </c>
      <c r="F18" s="10">
        <f>6.107*EXP(17.38*(A18/(239+A18)))</f>
        <v>11.630815163633265</v>
      </c>
      <c r="G18" s="10">
        <f>IF(B18&gt;=0,6.107*EXP(17.38*(B18/(239+B18))),6.107*EXP(22.44*(B18/(272.4+B18))))</f>
        <v>11.32081514642534</v>
      </c>
      <c r="I18" s="8"/>
      <c r="J18" s="9"/>
      <c r="K18" s="8"/>
    </row>
    <row r="19" spans="1:11" s="10" customFormat="1" ht="14.25">
      <c r="A19" s="8">
        <v>2.1</v>
      </c>
      <c r="B19" s="8">
        <v>2</v>
      </c>
      <c r="C19" s="8">
        <f>IF(B19&gt;=0,G19-(0.000799*1000*(A19-B19)),G19-(0.00072*1000*(A19-B19)))</f>
        <v>6.974616284028024</v>
      </c>
      <c r="D19" s="9">
        <f>100*(C19/F19)</f>
        <v>98.16312888581578</v>
      </c>
      <c r="E19" s="8">
        <f>239*LN(C19/6.107)/(17.38-LN(C19/6.107))</f>
        <v>1.8408340580946694</v>
      </c>
      <c r="F19" s="10">
        <f>6.107*EXP(17.38*(A19/(239+A19)))</f>
        <v>7.105128334021381</v>
      </c>
      <c r="G19" s="10">
        <f>IF(B19&gt;=0,6.107*EXP(17.38*(B19/(239+B19))),6.107*EXP(22.44*(B19/(272.4+B19))))</f>
        <v>7.054516284028025</v>
      </c>
      <c r="I19" s="8"/>
      <c r="J19" s="12"/>
      <c r="K19" s="8"/>
    </row>
    <row r="20" spans="1:11" s="1" customFormat="1" ht="14.25">
      <c r="A20" s="11"/>
      <c r="B20" s="11"/>
      <c r="C20" s="5"/>
      <c r="D20" s="12"/>
      <c r="E20" s="11"/>
      <c r="I20" s="5"/>
      <c r="J20" s="12"/>
      <c r="K20" s="11"/>
    </row>
    <row r="21" spans="1:11" s="1" customFormat="1" ht="14.25">
      <c r="A21" s="11"/>
      <c r="B21" s="11"/>
      <c r="C21" s="5"/>
      <c r="D21" s="12"/>
      <c r="E21" s="11"/>
      <c r="I21" s="5"/>
      <c r="J21" s="16"/>
      <c r="K21" s="11"/>
    </row>
    <row r="22" spans="1:3" s="16" customFormat="1" ht="12">
      <c r="A22" s="15" t="s">
        <v>19</v>
      </c>
      <c r="C22" s="17">
        <v>39540</v>
      </c>
    </row>
    <row r="23" spans="1:10" s="16" customFormat="1" ht="14.25">
      <c r="A23" s="18" t="s">
        <v>20</v>
      </c>
      <c r="J23" s="13"/>
    </row>
  </sheetData>
  <hyperlinks>
    <hyperlink ref="A23" r:id="rId1" display="www.halesowenweather.co.uk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</dc:creator>
  <cp:keywords/>
  <dc:description/>
  <cp:lastModifiedBy>COLIN</cp:lastModifiedBy>
  <cp:lastPrinted>2008-04-02T19:21:35Z</cp:lastPrinted>
  <dcterms:created xsi:type="dcterms:W3CDTF">2008-04-02T18:58:35Z</dcterms:created>
  <dcterms:modified xsi:type="dcterms:W3CDTF">2008-04-02T19:31:21Z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